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D:\USERS\hese\1--TONERY\Tonery 2025\Tonery 029\1 výzva\"/>
    </mc:Choice>
  </mc:AlternateContent>
  <xr:revisionPtr revIDLastSave="0" documentId="13_ncr:1_{9F8B638B-6987-4403-AF76-7F2DB21D84C0}" xr6:coauthVersionLast="47" xr6:coauthVersionMax="47" xr10:uidLastSave="{00000000-0000-0000-0000-000000000000}"/>
  <bookViews>
    <workbookView xWindow="2100" yWindow="960" windowWidth="25890" windowHeight="15990" xr2:uid="{00000000-000D-0000-FFFF-FFFF00000000}"/>
  </bookViews>
  <sheets>
    <sheet name="Tonery" sheetId="1" r:id="rId1"/>
  </sheets>
  <definedNames>
    <definedName name="_xlnm.Print_Area" localSheetId="0">Tonery!$B$1:$U$15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10" i="1" l="1"/>
  <c r="S11" i="1"/>
  <c r="R12" i="1"/>
  <c r="O12" i="1"/>
  <c r="H12" i="1"/>
  <c r="O11" i="1"/>
  <c r="H11" i="1"/>
  <c r="O10" i="1"/>
  <c r="H10" i="1"/>
  <c r="R9" i="1"/>
  <c r="S9" i="1"/>
  <c r="O9" i="1"/>
  <c r="H9" i="1"/>
  <c r="R11" i="1" l="1"/>
  <c r="S10" i="1"/>
  <c r="S12" i="1"/>
  <c r="H7" i="1"/>
  <c r="H8" i="1"/>
  <c r="S8" i="1" l="1"/>
  <c r="R8" i="1"/>
  <c r="O8" i="1"/>
  <c r="O7" i="1" l="1"/>
  <c r="P15" i="1" s="1"/>
  <c r="S7" i="1" l="1"/>
  <c r="R7" i="1"/>
  <c r="Q15" i="1" s="1"/>
</calcChain>
</file>

<file path=xl/sharedStrings.xml><?xml version="1.0" encoding="utf-8"?>
<sst xmlns="http://schemas.openxmlformats.org/spreadsheetml/2006/main" count="65" uniqueCount="50">
  <si>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</si>
  <si>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</si>
  <si>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</si>
  <si>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</si>
  <si>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</si>
  <si>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</si>
  <si>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</si>
  <si>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</si>
  <si>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</si>
  <si>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</si>
  <si>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</si>
  <si>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</si>
  <si>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</si>
  <si>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>44613700-7 - Nádoby na odpad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</si>
  <si>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</si>
  <si>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</si>
  <si>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</si>
  <si>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</si>
  <si>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</si>
  <si>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</si>
  <si>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</si>
  <si>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</si>
  <si>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</si>
  <si>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</si>
  <si>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</si>
  <si>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</si>
  <si>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</si>
  <si>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</si>
  <si>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Pokud financováno z projektových prostředků, pak ŘEŠITEL uvede: NÁZEV A ČÍSLO DOTAČNÍHO PROJEKTU</t>
  </si>
  <si>
    <t>21 dní</t>
  </si>
  <si>
    <t>Příloha č. 2 Kupní smlouvy - technická specifikace
Tonery (II.) 029 - 2025 (originální)</t>
  </si>
  <si>
    <t>ks</t>
  </si>
  <si>
    <t>Odpadní nádobka do Kyocera TASKalfa 4054ci</t>
  </si>
  <si>
    <t>Originální toner. Výtěžnost 12 000 stran.</t>
  </si>
  <si>
    <t>Originální toner. Výtěžnost 20 000 stran.</t>
  </si>
  <si>
    <t>Samostatná faktura</t>
  </si>
  <si>
    <t>NE</t>
  </si>
  <si>
    <t>KHK - Libuše Květoňová,
Tel.: 37763 6203</t>
  </si>
  <si>
    <t>EO - Václava Vlková, 
Tel.: 37763 1146</t>
  </si>
  <si>
    <t>Univerzitní 8, 
301 00 Plzeň,
Rektorát - Ekonomický odbor, 
místnost UR 221</t>
  </si>
  <si>
    <t>Klatovská 51, 
301 00 Plzeň, 
Fakulta pedagogická - Katedra hudební výchovy a kultury, 
místnost KL 204b</t>
  </si>
  <si>
    <t>UTS - Mgr. Šárka Mudrová, 
Tel.: 37763 8603,
725 807 715</t>
  </si>
  <si>
    <t xml:space="preserve"> Univerzitní 14, 
301 00 Plzeň,  
Odbor tělesné výchovy a sportu,
místnost UT 207</t>
  </si>
  <si>
    <r>
      <t>Toner do tiskárny LaserJet PRO M521dn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</si>
  <si>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t>Originál toner. Výtěžnost 12 500 stran.</t>
  </si>
  <si>
    <t>Výtěžnost 40 000 stran.</t>
  </si>
  <si>
    <r>
      <t>Toner do tiskárny TA 2506ci -</t>
    </r>
    <r>
      <rPr>
        <b/>
        <sz val="11"/>
        <color theme="1"/>
        <rFont val="Calibri"/>
        <family val="2"/>
        <charset val="238"/>
        <scheme val="minor"/>
      </rPr>
      <t xml:space="preserve"> magenta/červený</t>
    </r>
  </si>
  <si>
    <r>
      <t xml:space="preserve">Toner do tiskárny TA 2506ci - </t>
    </r>
    <r>
      <rPr>
        <b/>
        <sz val="11"/>
        <color theme="1"/>
        <rFont val="Calibri"/>
        <family val="2"/>
        <charset val="238"/>
        <scheme val="minor"/>
      </rPr>
      <t>yellow/žlutý</t>
    </r>
  </si>
  <si>
    <r>
      <t xml:space="preserve">Toner do tiskárny TA 2506ci - </t>
    </r>
    <r>
      <rPr>
        <b/>
        <sz val="11"/>
        <color theme="1"/>
        <rFont val="Calibri"/>
        <family val="2"/>
        <charset val="238"/>
        <scheme val="minor"/>
      </rPr>
      <t>blue/modrý</t>
    </r>
  </si>
  <si>
    <r>
      <t xml:space="preserve">Toner do tiskárny TA 2506ci - </t>
    </r>
    <r>
      <rPr>
        <b/>
        <sz val="11"/>
        <color theme="1"/>
        <rFont val="Calibri"/>
        <family val="2"/>
        <charset val="238"/>
        <scheme val="minor"/>
      </rPr>
      <t>černý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</si>
</sst>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37">
    <xf numFmtId="0" fontId="0" fillId="0" borderId="0" xfId="0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5" fillId="0" borderId="0" xfId="0" applyFont="1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vertical="center" wrapText="1"/>
    </xf>
    <xf numFmtId="0" fontId="18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5" borderId="2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20" fillId="6" borderId="4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7" fillId="6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left" vertical="center" wrapText="1" inden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left" vertical="center" wrapText="1" indent="1"/>
    </xf>
    <xf numFmtId="0" fontId="0" fillId="4" borderId="18" xfId="0" applyFill="1" applyBorder="1" applyAlignment="1" applyProtection="1">
      <alignment horizontal="center" vertical="center"/>
    </xf>
    <xf numFmtId="0" fontId="2" fillId="3" borderId="18" xfId="0" applyFont="1" applyFill="1" applyBorder="1" applyAlignment="1" applyProtection="1">
      <alignment horizontal="center" vertical="center" wrapText="1"/>
    </xf>
    <xf numFmtId="0" fontId="6" fillId="3" borderId="18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left" vertical="center" wrapText="1" indent="1"/>
    </xf>
    <xf numFmtId="0" fontId="0" fillId="4" borderId="16" xfId="0" applyFill="1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8" fillId="3" borderId="11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0" fillId="3" borderId="11" xfId="0" applyFill="1" applyBorder="1" applyAlignment="1" applyProtection="1">
      <alignment horizontal="center" vertical="center" wrapText="1"/>
    </xf>
    <xf numFmtId="3" fontId="0" fillId="2" borderId="7" xfId="0" applyNumberForma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left" vertical="center" wrapText="1" inden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left" vertical="center" wrapText="1" indent="1"/>
    </xf>
    <xf numFmtId="0" fontId="0" fillId="4" borderId="8" xfId="0" applyFill="1" applyBorder="1" applyAlignment="1" applyProtection="1">
      <alignment horizontal="center" vertical="center"/>
    </xf>
    <xf numFmtId="0" fontId="4" fillId="3" borderId="11" xfId="0" applyFont="1" applyFill="1" applyBorder="1" applyAlignment="1" applyProtection="1">
      <alignment horizontal="center" vertical="center" wrapText="1"/>
    </xf>
    <xf numFmtId="0" fontId="6" fillId="3" borderId="8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 applyProtection="1">
      <alignment horizontal="left" vertical="center" wrapText="1" indent="1"/>
    </xf>
    <xf numFmtId="0" fontId="0" fillId="4" borderId="10" xfId="0" applyFill="1" applyBorder="1" applyAlignment="1" applyProtection="1">
      <alignment horizontal="center" vertical="center"/>
    </xf>
    <xf numFmtId="0" fontId="2" fillId="3" borderId="12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6" fillId="3" borderId="10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0" fillId="3" borderId="12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7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6" borderId="3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1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21" fillId="0" borderId="0" xfId="0" applyFont="1" applyProtection="1"/>
    <xf numFmtId="0" fontId="21" fillId="0" borderId="0" xfId="0" applyFont="1" applyAlignment="1" applyProtection="1">
      <alignment horizontal="center"/>
    </xf>
    <xf numFmtId="0" fontId="14" fillId="5" borderId="14" xfId="0" applyFont="1" applyFill="1" applyBorder="1" applyAlignment="1" applyProtection="1">
      <alignment horizontal="left" vertical="center" wrapText="1" indent="1"/>
      <protection locked="0"/>
    </xf>
    <xf numFmtId="0" fontId="14" fillId="5" borderId="18" xfId="0" applyFont="1" applyFill="1" applyBorder="1" applyAlignment="1" applyProtection="1">
      <alignment horizontal="left" vertical="center" wrapText="1" indent="1"/>
      <protection locked="0"/>
    </xf>
    <xf numFmtId="0" fontId="14" fillId="5" borderId="16" xfId="0" applyFont="1" applyFill="1" applyBorder="1" applyAlignment="1" applyProtection="1">
      <alignment horizontal="left" vertical="center" wrapText="1" indent="1"/>
      <protection locked="0"/>
    </xf>
    <xf numFmtId="0" fontId="14" fillId="5" borderId="8" xfId="0" applyFont="1" applyFill="1" applyBorder="1" applyAlignment="1" applyProtection="1">
      <alignment horizontal="left" vertical="center" wrapText="1" indent="1"/>
      <protection locked="0"/>
    </xf>
    <xf numFmtId="0" fontId="14" fillId="5" borderId="10" xfId="0" applyFont="1" applyFill="1" applyBorder="1" applyAlignment="1" applyProtection="1">
      <alignment horizontal="left" vertical="center" wrapText="1" indent="1"/>
      <protection locked="0"/>
    </xf>
    <xf numFmtId="164" fontId="14" fillId="5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2"/>
  <sheetViews>
    <sheetView tabSelected="1" topLeftCell="L7" zoomScaleNormal="100" workbookViewId="0">
      <selection activeCell="Q11" sqref="Q11"/>
    </sheetView>
  </sheetViews>
  <sheetFormatPr defaultRowHeight="15" x14ac:dyDescent="0.25"/>
  <cols>
    <col min="1" max="1" width="1.42578125" style="6" bestFit="1" customWidth="1"/>
    <col min="2" max="2" width="5.7109375" style="6" bestFit="1" customWidth="1"/>
    <col min="3" max="3" width="58" style="5" customWidth="1"/>
    <col min="4" max="4" width="11.7109375" style="124" customWidth="1"/>
    <col min="5" max="5" width="11.28515625" style="4" customWidth="1"/>
    <col min="6" max="6" width="55.7109375" style="5" customWidth="1"/>
    <col min="7" max="7" width="27.85546875" style="5" customWidth="1"/>
    <col min="8" max="8" width="19.28515625" style="5" customWidth="1"/>
    <col min="9" max="9" width="24.85546875" style="5" customWidth="1"/>
    <col min="10" max="10" width="16.85546875" style="5" customWidth="1"/>
    <col min="11" max="11" width="32.5703125" style="6" hidden="1" customWidth="1"/>
    <col min="12" max="12" width="36" style="6" customWidth="1"/>
    <col min="13" max="13" width="36.42578125" style="6" customWidth="1"/>
    <col min="14" max="14" width="25.7109375" style="5" customWidth="1"/>
    <col min="15" max="15" width="17.140625" style="5" hidden="1" customWidth="1"/>
    <col min="16" max="16" width="21.5703125" style="6" customWidth="1"/>
    <col min="17" max="17" width="23.7109375" style="6" customWidth="1"/>
    <col min="18" max="18" width="20.7109375" style="6" bestFit="1" customWidth="1"/>
    <col min="19" max="19" width="19.7109375" style="6" bestFit="1" customWidth="1"/>
    <col min="20" max="20" width="11.5703125" style="6" hidden="1" customWidth="1"/>
    <col min="21" max="21" width="35.85546875" style="7" customWidth="1"/>
    <col min="22" max="16384" width="9.140625" style="6"/>
  </cols>
  <sheetData>
    <row r="1" spans="2:21" ht="43.15" customHeight="1" x14ac:dyDescent="0.25">
      <c r="B1" s="1" t="s">
        <v>30</v>
      </c>
      <c r="C1" s="2"/>
      <c r="D1" s="3"/>
    </row>
    <row r="2" spans="2:21" ht="18.75" customHeight="1" x14ac:dyDescent="0.25">
      <c r="B2" s="8"/>
      <c r="C2" s="6"/>
      <c r="D2" s="8"/>
      <c r="E2" s="9"/>
      <c r="F2" s="10"/>
      <c r="G2" s="11"/>
      <c r="H2" s="11"/>
      <c r="I2" s="11"/>
      <c r="J2" s="12"/>
      <c r="N2" s="10"/>
      <c r="O2" s="10"/>
      <c r="P2" s="13"/>
      <c r="Q2" s="13"/>
      <c r="S2" s="13"/>
      <c r="T2" s="14"/>
      <c r="U2" s="15"/>
    </row>
    <row r="3" spans="2:21" ht="15.75" x14ac:dyDescent="0.25">
      <c r="B3" s="16"/>
      <c r="C3" s="17" t="s">
        <v>0</v>
      </c>
      <c r="D3" s="18"/>
      <c r="E3" s="18"/>
      <c r="F3" s="18"/>
      <c r="G3" s="19"/>
      <c r="H3" s="19"/>
      <c r="I3" s="19"/>
      <c r="J3" s="19"/>
      <c r="K3" s="19"/>
      <c r="L3" s="19"/>
      <c r="M3" s="19"/>
      <c r="N3" s="19"/>
      <c r="O3" s="7"/>
      <c r="P3" s="20"/>
      <c r="Q3" s="20"/>
      <c r="R3" s="20"/>
      <c r="S3" s="20"/>
    </row>
    <row r="4" spans="2:21" ht="18" customHeight="1" thickBot="1" x14ac:dyDescent="0.3">
      <c r="B4" s="21"/>
      <c r="C4" s="22" t="s">
        <v>1</v>
      </c>
      <c r="D4" s="18"/>
      <c r="E4" s="18"/>
      <c r="F4" s="18"/>
      <c r="G4" s="18"/>
      <c r="H4" s="18"/>
      <c r="I4" s="13"/>
      <c r="J4" s="13"/>
      <c r="K4" s="13"/>
      <c r="L4" s="13"/>
      <c r="M4" s="13"/>
      <c r="N4" s="10"/>
      <c r="O4" s="10"/>
      <c r="P4" s="13"/>
      <c r="Q4" s="13"/>
      <c r="S4" s="13"/>
    </row>
    <row r="5" spans="2:21" ht="34.5" customHeight="1" thickBot="1" x14ac:dyDescent="0.3">
      <c r="B5" s="23"/>
      <c r="C5" s="24"/>
      <c r="D5" s="25"/>
      <c r="E5" s="25"/>
      <c r="F5" s="10"/>
      <c r="G5" s="26" t="s">
        <v>2</v>
      </c>
      <c r="H5" s="27"/>
      <c r="I5" s="10"/>
      <c r="J5" s="10"/>
      <c r="N5" s="28"/>
      <c r="O5" s="28"/>
      <c r="Q5" s="26" t="s">
        <v>2</v>
      </c>
      <c r="U5" s="12"/>
    </row>
    <row r="6" spans="2:21" ht="79.900000000000006" customHeight="1" thickTop="1" thickBot="1" x14ac:dyDescent="0.3">
      <c r="B6" s="29" t="s">
        <v>3</v>
      </c>
      <c r="C6" s="30" t="s">
        <v>17</v>
      </c>
      <c r="D6" s="31" t="s">
        <v>4</v>
      </c>
      <c r="E6" s="30" t="s">
        <v>18</v>
      </c>
      <c r="F6" s="30" t="s">
        <v>19</v>
      </c>
      <c r="G6" s="32" t="s">
        <v>5</v>
      </c>
      <c r="H6" s="30" t="s">
        <v>14</v>
      </c>
      <c r="I6" s="30" t="s">
        <v>20</v>
      </c>
      <c r="J6" s="30" t="s">
        <v>21</v>
      </c>
      <c r="K6" s="31" t="s">
        <v>28</v>
      </c>
      <c r="L6" s="33" t="s">
        <v>22</v>
      </c>
      <c r="M6" s="30" t="s">
        <v>25</v>
      </c>
      <c r="N6" s="30" t="s">
        <v>23</v>
      </c>
      <c r="O6" s="30" t="s">
        <v>24</v>
      </c>
      <c r="P6" s="31" t="s">
        <v>6</v>
      </c>
      <c r="Q6" s="34" t="s">
        <v>7</v>
      </c>
      <c r="R6" s="35" t="s">
        <v>8</v>
      </c>
      <c r="S6" s="35" t="s">
        <v>9</v>
      </c>
      <c r="T6" s="30" t="s">
        <v>26</v>
      </c>
      <c r="U6" s="30" t="s">
        <v>27</v>
      </c>
    </row>
    <row r="7" spans="2:21" ht="93.75" customHeight="1" thickTop="1" thickBot="1" x14ac:dyDescent="0.3">
      <c r="B7" s="36">
        <v>1</v>
      </c>
      <c r="C7" s="37" t="s">
        <v>43</v>
      </c>
      <c r="D7" s="38">
        <v>1</v>
      </c>
      <c r="E7" s="39" t="s">
        <v>31</v>
      </c>
      <c r="F7" s="37" t="s">
        <v>44</v>
      </c>
      <c r="G7" s="127"/>
      <c r="H7" s="40" t="str">
        <f t="shared" ref="H7:H12" si="0">IF(P7&gt;1999,"ANO","NE")</f>
        <v>ANO</v>
      </c>
      <c r="I7" s="41" t="s">
        <v>35</v>
      </c>
      <c r="J7" s="42" t="s">
        <v>36</v>
      </c>
      <c r="K7" s="43"/>
      <c r="L7" s="41" t="s">
        <v>37</v>
      </c>
      <c r="M7" s="41" t="s">
        <v>40</v>
      </c>
      <c r="N7" s="44" t="s">
        <v>29</v>
      </c>
      <c r="O7" s="45">
        <f>D7*P7</f>
        <v>6000</v>
      </c>
      <c r="P7" s="46">
        <v>6000</v>
      </c>
      <c r="Q7" s="132"/>
      <c r="R7" s="47">
        <f>D7*Q7</f>
        <v>0</v>
      </c>
      <c r="S7" s="48" t="str">
        <f t="shared" ref="S7" si="1">IF(ISNUMBER(Q7), IF(Q7&gt;P7,"NEVYHOVUJE","VYHOVUJE")," ")</f>
        <v xml:space="preserve"> </v>
      </c>
      <c r="T7" s="39"/>
      <c r="U7" s="39" t="s">
        <v>10</v>
      </c>
    </row>
    <row r="8" spans="2:21" ht="81.75" customHeight="1" thickBot="1" x14ac:dyDescent="0.3">
      <c r="B8" s="49">
        <v>2</v>
      </c>
      <c r="C8" s="50" t="s">
        <v>32</v>
      </c>
      <c r="D8" s="51">
        <v>3</v>
      </c>
      <c r="E8" s="52" t="s">
        <v>31</v>
      </c>
      <c r="F8" s="53" t="s">
        <v>45</v>
      </c>
      <c r="G8" s="128"/>
      <c r="H8" s="54" t="str">
        <f t="shared" si="0"/>
        <v>NE</v>
      </c>
      <c r="I8" s="55" t="s">
        <v>35</v>
      </c>
      <c r="J8" s="55" t="s">
        <v>36</v>
      </c>
      <c r="K8" s="56"/>
      <c r="L8" s="55" t="s">
        <v>38</v>
      </c>
      <c r="M8" s="55" t="s">
        <v>39</v>
      </c>
      <c r="N8" s="57" t="s">
        <v>29</v>
      </c>
      <c r="O8" s="58">
        <f t="shared" ref="O8:O12" si="2">D8*P8</f>
        <v>1050</v>
      </c>
      <c r="P8" s="59">
        <v>350</v>
      </c>
      <c r="Q8" s="133"/>
      <c r="R8" s="60">
        <f t="shared" ref="R8" si="3">D8*Q8</f>
        <v>0</v>
      </c>
      <c r="S8" s="61" t="str">
        <f t="shared" ref="S8" si="4">IF(ISNUMBER(Q8), IF(Q8&gt;P8,"NEVYHOVUJE","VYHOVUJE")," ")</f>
        <v xml:space="preserve"> </v>
      </c>
      <c r="T8" s="52"/>
      <c r="U8" s="52" t="s">
        <v>13</v>
      </c>
    </row>
    <row r="9" spans="2:21" ht="30.75" customHeight="1" x14ac:dyDescent="0.25">
      <c r="B9" s="62">
        <v>3</v>
      </c>
      <c r="C9" s="63" t="s">
        <v>46</v>
      </c>
      <c r="D9" s="64">
        <v>1</v>
      </c>
      <c r="E9" s="65" t="s">
        <v>31</v>
      </c>
      <c r="F9" s="66" t="s">
        <v>33</v>
      </c>
      <c r="G9" s="129"/>
      <c r="H9" s="67" t="str">
        <f t="shared" si="0"/>
        <v>ANO</v>
      </c>
      <c r="I9" s="68" t="s">
        <v>35</v>
      </c>
      <c r="J9" s="69" t="s">
        <v>36</v>
      </c>
      <c r="K9" s="70"/>
      <c r="L9" s="68" t="s">
        <v>41</v>
      </c>
      <c r="M9" s="68" t="s">
        <v>42</v>
      </c>
      <c r="N9" s="71" t="s">
        <v>29</v>
      </c>
      <c r="O9" s="72">
        <f t="shared" si="2"/>
        <v>2300</v>
      </c>
      <c r="P9" s="73">
        <v>2300</v>
      </c>
      <c r="Q9" s="134"/>
      <c r="R9" s="74">
        <f t="shared" ref="R9" si="5">D9*Q9</f>
        <v>0</v>
      </c>
      <c r="S9" s="75" t="str">
        <f t="shared" ref="S9" si="6">IF(ISNUMBER(Q9), IF(Q9&gt;P9,"NEVYHOVUJE","VYHOVUJE")," ")</f>
        <v xml:space="preserve"> </v>
      </c>
      <c r="T9" s="76"/>
      <c r="U9" s="76" t="s">
        <v>10</v>
      </c>
    </row>
    <row r="10" spans="2:21" ht="30.75" customHeight="1" x14ac:dyDescent="0.25">
      <c r="B10" s="77">
        <v>4</v>
      </c>
      <c r="C10" s="78" t="s">
        <v>47</v>
      </c>
      <c r="D10" s="79">
        <v>1</v>
      </c>
      <c r="E10" s="80" t="s">
        <v>31</v>
      </c>
      <c r="F10" s="81" t="s">
        <v>33</v>
      </c>
      <c r="G10" s="130"/>
      <c r="H10" s="82" t="str">
        <f t="shared" si="0"/>
        <v>ANO</v>
      </c>
      <c r="I10" s="68"/>
      <c r="J10" s="83"/>
      <c r="K10" s="84"/>
      <c r="L10" s="83"/>
      <c r="M10" s="83"/>
      <c r="N10" s="71"/>
      <c r="O10" s="85">
        <f t="shared" si="2"/>
        <v>2300</v>
      </c>
      <c r="P10" s="86">
        <v>2300</v>
      </c>
      <c r="Q10" s="135"/>
      <c r="R10" s="87">
        <f t="shared" ref="R10" si="7">D10*Q10</f>
        <v>0</v>
      </c>
      <c r="S10" s="88" t="str">
        <f t="shared" ref="S10" si="8">IF(ISNUMBER(Q10), IF(Q10&gt;P10,"NEVYHOVUJE","VYHOVUJE")," ")</f>
        <v xml:space="preserve"> </v>
      </c>
      <c r="T10" s="76"/>
      <c r="U10" s="76"/>
    </row>
    <row r="11" spans="2:21" ht="30.75" customHeight="1" x14ac:dyDescent="0.25">
      <c r="B11" s="77">
        <v>5</v>
      </c>
      <c r="C11" s="78" t="s">
        <v>48</v>
      </c>
      <c r="D11" s="79">
        <v>1</v>
      </c>
      <c r="E11" s="80" t="s">
        <v>31</v>
      </c>
      <c r="F11" s="81" t="s">
        <v>33</v>
      </c>
      <c r="G11" s="130"/>
      <c r="H11" s="82" t="str">
        <f t="shared" si="0"/>
        <v>ANO</v>
      </c>
      <c r="I11" s="68"/>
      <c r="J11" s="83"/>
      <c r="K11" s="84"/>
      <c r="L11" s="83"/>
      <c r="M11" s="83"/>
      <c r="N11" s="71"/>
      <c r="O11" s="85">
        <f t="shared" si="2"/>
        <v>2300</v>
      </c>
      <c r="P11" s="86">
        <v>2300</v>
      </c>
      <c r="Q11" s="135"/>
      <c r="R11" s="87">
        <f t="shared" ref="R11" si="9">D11*Q11</f>
        <v>0</v>
      </c>
      <c r="S11" s="88" t="str">
        <f t="shared" ref="S11" si="10">IF(ISNUMBER(Q11), IF(Q11&gt;P11,"NEVYHOVUJE","VYHOVUJE")," ")</f>
        <v xml:space="preserve"> </v>
      </c>
      <c r="T11" s="76"/>
      <c r="U11" s="76"/>
    </row>
    <row r="12" spans="2:21" ht="30.75" customHeight="1" thickBot="1" x14ac:dyDescent="0.3">
      <c r="B12" s="89">
        <v>6</v>
      </c>
      <c r="C12" s="90" t="s">
        <v>49</v>
      </c>
      <c r="D12" s="91">
        <v>1</v>
      </c>
      <c r="E12" s="92" t="s">
        <v>31</v>
      </c>
      <c r="F12" s="93" t="s">
        <v>34</v>
      </c>
      <c r="G12" s="131"/>
      <c r="H12" s="94" t="str">
        <f t="shared" si="0"/>
        <v>NE</v>
      </c>
      <c r="I12" s="95"/>
      <c r="J12" s="96"/>
      <c r="K12" s="97"/>
      <c r="L12" s="96"/>
      <c r="M12" s="96"/>
      <c r="N12" s="98"/>
      <c r="O12" s="99">
        <f t="shared" si="2"/>
        <v>1500</v>
      </c>
      <c r="P12" s="100">
        <v>1500</v>
      </c>
      <c r="Q12" s="136"/>
      <c r="R12" s="101">
        <f t="shared" ref="R12" si="11">D12*Q12</f>
        <v>0</v>
      </c>
      <c r="S12" s="102" t="str">
        <f t="shared" ref="S12" si="12">IF(ISNUMBER(Q12), IF(Q12&gt;P12,"NEVYHOVUJE","VYHOVUJE")," ")</f>
        <v xml:space="preserve"> </v>
      </c>
      <c r="T12" s="103"/>
      <c r="U12" s="103"/>
    </row>
    <row r="13" spans="2:21" ht="16.5" thickTop="1" thickBot="1" x14ac:dyDescent="0.3">
      <c r="C13" s="6"/>
      <c r="D13" s="6"/>
      <c r="E13" s="6"/>
      <c r="F13" s="6"/>
      <c r="G13" s="6"/>
      <c r="H13" s="6"/>
      <c r="I13" s="6"/>
      <c r="J13" s="6"/>
      <c r="N13" s="6"/>
      <c r="O13" s="6"/>
      <c r="R13" s="104"/>
    </row>
    <row r="14" spans="2:21" ht="60.75" customHeight="1" thickTop="1" thickBot="1" x14ac:dyDescent="0.3">
      <c r="B14" s="105" t="s">
        <v>15</v>
      </c>
      <c r="C14" s="106"/>
      <c r="D14" s="106"/>
      <c r="E14" s="106"/>
      <c r="F14" s="106"/>
      <c r="G14" s="106"/>
      <c r="H14" s="107"/>
      <c r="I14" s="108"/>
      <c r="J14" s="108"/>
      <c r="K14" s="108"/>
      <c r="L14" s="12"/>
      <c r="M14" s="12"/>
      <c r="N14" s="109"/>
      <c r="O14" s="109"/>
      <c r="P14" s="110" t="s">
        <v>11</v>
      </c>
      <c r="Q14" s="111" t="s">
        <v>12</v>
      </c>
      <c r="R14" s="112"/>
      <c r="S14" s="113"/>
      <c r="T14" s="28"/>
      <c r="U14" s="114"/>
    </row>
    <row r="15" spans="2:21" ht="33.75" customHeight="1" thickTop="1" thickBot="1" x14ac:dyDescent="0.3">
      <c r="B15" s="115" t="s">
        <v>16</v>
      </c>
      <c r="C15" s="116"/>
      <c r="D15" s="116"/>
      <c r="E15" s="116"/>
      <c r="F15" s="116"/>
      <c r="G15" s="116"/>
      <c r="H15" s="117"/>
      <c r="I15" s="118"/>
      <c r="L15" s="8"/>
      <c r="M15" s="8"/>
      <c r="N15" s="119"/>
      <c r="O15" s="119"/>
      <c r="P15" s="120">
        <f>SUM(O7:O12)</f>
        <v>15450</v>
      </c>
      <c r="Q15" s="121">
        <f>SUM(R7:R12)</f>
        <v>0</v>
      </c>
      <c r="R15" s="122"/>
      <c r="S15" s="123"/>
    </row>
    <row r="16" spans="2:21" ht="14.25" customHeight="1" thickTop="1" x14ac:dyDescent="0.25"/>
    <row r="17" spans="2:3" ht="14.25" customHeight="1" x14ac:dyDescent="0.25">
      <c r="B17" s="125"/>
    </row>
    <row r="18" spans="2:3" ht="14.25" customHeight="1" x14ac:dyDescent="0.25">
      <c r="B18" s="126"/>
      <c r="C18" s="125"/>
    </row>
    <row r="19" spans="2:3" ht="14.25" customHeight="1" x14ac:dyDescent="0.25"/>
    <row r="20" spans="2:3" ht="14.25" customHeight="1" x14ac:dyDescent="0.25"/>
    <row r="21" spans="2:3" ht="14.25" customHeight="1" x14ac:dyDescent="0.25"/>
    <row r="22" spans="2:3" ht="14.25" customHeight="1" x14ac:dyDescent="0.25"/>
    <row r="23" spans="2:3" ht="14.25" customHeight="1" x14ac:dyDescent="0.25"/>
    <row r="24" spans="2:3" ht="14.25" customHeight="1" x14ac:dyDescent="0.25"/>
    <row r="25" spans="2:3" ht="14.25" customHeight="1" x14ac:dyDescent="0.25"/>
    <row r="26" spans="2:3" ht="14.25" customHeight="1" x14ac:dyDescent="0.25"/>
    <row r="27" spans="2:3" ht="14.25" customHeight="1" x14ac:dyDescent="0.25"/>
    <row r="28" spans="2:3" ht="14.25" customHeight="1" x14ac:dyDescent="0.25"/>
    <row r="29" spans="2:3" ht="14.25" customHeight="1" x14ac:dyDescent="0.25"/>
    <row r="30" spans="2:3" ht="14.25" customHeight="1" x14ac:dyDescent="0.25"/>
    <row r="31" spans="2:3" ht="14.25" customHeight="1" x14ac:dyDescent="0.25"/>
    <row r="32" spans="2:3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</sheetData>
  <sheetProtection algorithmName="SHA-512" hashValue="8fg0mb8AkM9Cq0K69b6efVUsXVDPMlN6y6pcUw+6ybJbzRhCOsQsbQCjwt3Ac0YG8yv7qCyQcCtOsgYblh3BvQ==" saltValue="bxZwI2zA5sd50fPztvZ8Aw==" spinCount="100000" sheet="1" objects="1" scenarios="1"/>
  <mergeCells count="12">
    <mergeCell ref="B1:C1"/>
    <mergeCell ref="B15:G15"/>
    <mergeCell ref="Q15:S15"/>
    <mergeCell ref="B14:G14"/>
    <mergeCell ref="Q14:S14"/>
    <mergeCell ref="I9:I12"/>
    <mergeCell ref="L9:L12"/>
    <mergeCell ref="M9:M12"/>
    <mergeCell ref="N9:N12"/>
    <mergeCell ref="T9:T12"/>
    <mergeCell ref="U9:U12"/>
    <mergeCell ref="J9:J12"/>
  </mergeCells>
  <conditionalFormatting sqref="B7:B12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2">
    <cfRule type="containsBlanks" dxfId="9" priority="2">
      <formula>LEN(TRIM(D7))=0</formula>
    </cfRule>
  </conditionalFormatting>
  <conditionalFormatting sqref="G7:G12 Q7:Q12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12">
    <cfRule type="notContainsBlanks" dxfId="5" priority="29">
      <formula>LEN(TRIM(G7))&gt;0</formula>
    </cfRule>
  </conditionalFormatting>
  <conditionalFormatting sqref="H7:H12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12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12" xr:uid="{00000000-0002-0000-0000-000001000000}">
      <formula1>"ANO,NE"</formula1>
    </dataValidation>
    <dataValidation type="list" showInputMessage="1" showErrorMessage="1" sqref="E7:E12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 U8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2023-09-07T08:48:20Z</cp:lastPrinted>
  <dcterms:created xsi:type="dcterms:W3CDTF">2014-03-05T12:43:32Z</dcterms:created>
  <dcterms:modified xsi:type="dcterms:W3CDTF">2025-08-19T12:36:51Z</dcterms:modified>
</cp:coreProperties>
</file>